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4.1.26" sheetId="1" r:id="rId1"/>
  </sheets>
  <definedNames>
    <definedName name="_xlnm.Print_Titles" localSheetId="0">'2024.1.26'!$1:$5</definedName>
    <definedName name="_xlnm._FilterDatabase" localSheetId="0" hidden="1">'2024.1.26'!$A$5:$IV$13</definedName>
  </definedNames>
  <calcPr fullCalcOnLoad="1"/>
</workbook>
</file>

<file path=xl/sharedStrings.xml><?xml version="1.0" encoding="utf-8"?>
<sst xmlns="http://schemas.openxmlformats.org/spreadsheetml/2006/main" count="100" uniqueCount="74">
  <si>
    <t>元谋县2024年第一批中央财政衔接推进乡村振兴补助资金产业项目建设内容及投资计划汇总表</t>
  </si>
  <si>
    <t>填报单位：元谋县乡村振兴局</t>
  </si>
  <si>
    <t>单位负责人:白云</t>
  </si>
  <si>
    <t>填报人:马艳超</t>
  </si>
  <si>
    <t>联系电话:</t>
  </si>
  <si>
    <t>上报时间：2024年1月15日</t>
  </si>
  <si>
    <t>序号</t>
  </si>
  <si>
    <t>乡镇或单位</t>
  </si>
  <si>
    <t>村委会</t>
  </si>
  <si>
    <t>村小组</t>
  </si>
  <si>
    <t>是否贫困村</t>
  </si>
  <si>
    <t>项目名称</t>
  </si>
  <si>
    <t>项目概要及建设主要内容</t>
  </si>
  <si>
    <t>项目总投资（万元）</t>
  </si>
  <si>
    <t>受益人口</t>
  </si>
  <si>
    <t>项目库项目分类</t>
  </si>
  <si>
    <t>备注</t>
  </si>
  <si>
    <t>受益群众</t>
  </si>
  <si>
    <t>脱贫户</t>
  </si>
  <si>
    <t>监测对象</t>
  </si>
  <si>
    <t>合计</t>
  </si>
  <si>
    <t>财政衔接资金</t>
  </si>
  <si>
    <t>整合资金</t>
  </si>
  <si>
    <t>企业投入资金</t>
  </si>
  <si>
    <t>村集体整合资金</t>
  </si>
  <si>
    <t>群众自筹及投工投劳折资</t>
  </si>
  <si>
    <t>户数</t>
  </si>
  <si>
    <t>人数</t>
  </si>
  <si>
    <t>项目类型</t>
  </si>
  <si>
    <t>二级项目类型</t>
  </si>
  <si>
    <t>项目子类型</t>
  </si>
  <si>
    <t>老城乡</t>
  </si>
  <si>
    <t>丙月村委会</t>
  </si>
  <si>
    <t>小月旧村</t>
  </si>
  <si>
    <t>否</t>
  </si>
  <si>
    <t>老城乡丙月村委会小月旧村标准水果示范基地建设工程</t>
  </si>
  <si>
    <t>（一）土壤改良。土地平整100亩，施用腐殖土、增施有机肥、开沟起墒。（二）葡萄种植。新建标准化大棚内安装葡萄水泥桩、避雨棚100亩；安装引水管路系统、滴灌系统、喷灌系统、打药系统等设备。（三）水肥系统建设。安装水肥系统首部设备1套，砂石过滤1套，碟片过滤1套，肥料池1个。（四）采果棚。建设600㎡钢结构采果棚。（五）辅助设施。建设坝塘、基井、引水管路、员工管理用房等辅助设施。</t>
  </si>
  <si>
    <t>产业发展</t>
  </si>
  <si>
    <t>生产项目</t>
  </si>
  <si>
    <t>种植业基地</t>
  </si>
  <si>
    <t>平田乡</t>
  </si>
  <si>
    <t>新昌村委会</t>
  </si>
  <si>
    <t>是</t>
  </si>
  <si>
    <t>平田乡平田大河边至弯腰树水库光伏提水站工程项目（一期新昌光伏提水站建设工程）</t>
  </si>
  <si>
    <t>（一）蜻蛉河取水口工程：土方开挖383m³，石方开挖574.5m³，土方回填327.36m³，C25混凝土底板63.36m³，C25砼钢筋盖板6.24m³，钢筋制安3.85t，M7.5浆砌石41.1m³，C20石砼151.68m³。水泵房6.25㎡设备。（二）土建工程及管道架设工程：管槽开挖土石方1174m³，光伏场地平整3128㎡，C25混凝土镇墩112.5m³，DN200无缝钢管(6mm)1200米，DN200镀锌钢管(5mm)3312米。（三）机电设备及安装：光伏组件（550W/41V）768片，光伏专用90kw多级离心潜水泵3台，光伏扬水逆变控制器3台，智能控制柜3台，光伏汇流箱3台，光伏专用支架（定制）1套，光伏直流电缆（1*4mm2）422.4kw，光伏直流电缆（1*70m㎡）7100米，水泵动力电缆（4*35m㎡）450米，围网（喷塑围栏3*1.8m）94片及辅材。（四）50m³调节池1个：土方开挖49.58m³，石方开挖36.57m³，C25混凝土19.21m³，C15砼垫层2.86m³，钢筋制安1.02t,DN200三通1个，截止阀3个，弯头1个，法兰盘及螺丝垫片4套。</t>
  </si>
  <si>
    <t>配套设施项目</t>
  </si>
  <si>
    <t>小型农田水利设施建设</t>
  </si>
  <si>
    <t>羊街镇</t>
  </si>
  <si>
    <t>平地村委会</t>
  </si>
  <si>
    <t>羊街镇平地村委会粮菜轮作示范种植基地项目</t>
  </si>
  <si>
    <t>1.新建30亩现代化温室连栋钢架电动卷膜大棚；2.新建1个200立方蓄水池；3.安装42千瓦提水光伏机电设备1套；4.水库取水设施（浮床）1个；5.架设DN100钢管1500米、DN80钢管440米、90PE管664米、用C25砼浇筑基础支墩5立方米、安装智能水表1块；6.土地整理73亩；7.新建钢瓦结构生产用房150平方米;8.其他附属设施：土壤改良110亩、新建5000立方米土工模蓄水池、架设基地50PE管3000米、铺设滴灌设施100亩、安装10千伏变压器1台、架设供电线路900米、新建公厕1座、建设500平方米分拣中心、新建保险冷库240立方米。</t>
  </si>
  <si>
    <t>凉山乡</t>
  </si>
  <si>
    <t>冷水箐</t>
  </si>
  <si>
    <t>凉山乡冷水箐村烟菜种植产业发展提水项目</t>
  </si>
  <si>
    <t>新建集水井工程（50立方米）；DN80无缝钢管1818米，DN80热镀锌钢管2178米，DN40热镀锌钢管2353米，DN65热镀锌钢管450米，管配件11项；卧式离心泵2台，水泵软控制柜2台，远程控制系统2套，水泵动力线70米，太阳能监控（含灯杆）2套，3t葫芦1个，水泵房18平方米；C25支镇墩38.04立方米，M7.5浆砌石方45.6立方米，围网115米，供电系统工程1套（电杆18根、JP柜1台、架空绝缘线5400米、变压器1台、断路器1台、熔断器1组、拉线18组、避雷器2组、组件、配件1套）。</t>
  </si>
  <si>
    <t>物茂乡</t>
  </si>
  <si>
    <t>物茂村委会</t>
  </si>
  <si>
    <t>物茂乡物茂村委会标准化设施农业示范项目</t>
  </si>
  <si>
    <t>土地平整260亩，新建100亩标准钢架种植大棚（钢管基桩制安10000颗，钢架大棚搭建（含顶部排水钢槽）66667平方米，铺设无滴膜66667平方米，卷膜器制安100个）。</t>
  </si>
  <si>
    <t>罗兴村委会</t>
  </si>
  <si>
    <t>物茂乡罗兴村蔬菜种植提质示范产业基地项目</t>
  </si>
  <si>
    <t>新建249亩标准钢架种植大棚（钢管基桩制安16185颗，钢架大棚搭建（含顶部排水钢槽）166008平方米，铺设无滴膜166008平方米，卷膜器制安249个）。土地平整249亩，250KVA变压器1台，灌溉主管及滴灌带安装249亩，土地流转220亩。</t>
  </si>
  <si>
    <t>新型农村集体经济发展项目</t>
  </si>
  <si>
    <t>元马镇</t>
  </si>
  <si>
    <t>百果社区</t>
  </si>
  <si>
    <t>元马镇易地扶贫搬迁甘塘集中安置点牲畜养殖圈舍建设项目</t>
  </si>
  <si>
    <t>一、新建畜房153间，级配料基础换填3200㎡，换填深度0.6米,30cm一层，密实度≥94%；浇筑小桩基础270棵均深6米；
二、蓄房通道建设。畜圈道路及通道C25砼硬化862米，均宽2.5米，厚0.1米；
三、边坡治理。M7.5浆砌石支砌挡土墙1道50米；
四、排水系统建设。C25砼浇筑集雨沟501米(0.2*0.5)沟心宽0.4米；盖板沟渠建设140米；红砖支砌集雨小沟1831米
（沟高0.25，沟心宽0.25）；安装110PVC屋顶聚雨管道1423m。
五、排污系统建设。安装400MM双壁波纹管排污管1142米，安装污水检查井77个；红砖支砌1m³沉粪池34个；安装三格式塑钢化粪桶10个，安装160PVC入圈管道495m。</t>
  </si>
  <si>
    <t>养殖业基地</t>
  </si>
  <si>
    <t>元谋县</t>
  </si>
  <si>
    <t>元谋县2024年脱贫人口小额信贷贴息补助项目</t>
  </si>
  <si>
    <t>截至2024年2月28日，我县共有脱贫人口小额信贷贷款余额2197笔10971万元。2023年全县新增脱贫人口小额信贷727户3633万元，银行机构以贷款市场报价利率(LPR)进行放款，2023年累计发放帖息资金519.9万元。2024年全县新增脱贫人口小额信贷20户100万元，2024年计划新增贷款3500万元以上，预计需对2897户10135人进行贴息补助，其中：脱贫户贷款余额14471万元，以银行机构贷款市场报价利率(LPR)进行贴息，共需投入财政贴息补助资金534.97万元。</t>
  </si>
  <si>
    <t>金融保险配套项目</t>
  </si>
  <si>
    <t>小额贷款贴息</t>
  </si>
  <si>
    <t>合  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</si>
</sst>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Red]\(0.00\)"/>
    <numFmt numFmtId="178" formatCode="0.000_);[Red]\(0.000\)"/>
    <numFmt numFmtId="179" formatCode="0_);[Red]\(0\)"/>
    <numFmt numFmtId="180" formatCode="0.00_ "/>
    <numFmt numFmtId="181" formatCode="0_ "/>
  </numFmts>
  <fonts count="34">
    <font>
      <sz val="12"/>
      <name val="宋体"/>
      <family val="0"/>
    </font>
    <font>
      <sz val="11"/>
      <name val="宋体"/>
      <family val="0"/>
    </font>
    <font>
      <sz val="9"/>
      <name val="宋体"/>
      <family val="0"/>
    </font>
    <font>
      <b/>
      <sz val="9"/>
      <color indexed="8"/>
      <name val="宋体"/>
      <family val="0"/>
    </font>
    <font>
      <sz val="9"/>
      <color indexed="8"/>
      <name val="宋体"/>
      <family val="0"/>
    </font>
    <font>
      <sz val="22"/>
      <color indexed="8"/>
      <name val="黑体"/>
      <family val="3"/>
    </font>
    <font>
      <b/>
      <sz val="9"/>
      <name val="宋体"/>
      <family val="0"/>
    </font>
    <font>
      <sz val="10"/>
      <name val="宋体"/>
      <family val="0"/>
    </font>
    <font>
      <b/>
      <sz val="9"/>
      <color indexed="10"/>
      <name val="宋体"/>
      <family val="0"/>
    </font>
    <font>
      <sz val="10"/>
      <color indexed="8"/>
      <name val="宋体"/>
      <family val="0"/>
    </font>
    <font>
      <sz val="9"/>
      <color indexed="8"/>
      <name val="华文仿宋"/>
      <family val="0"/>
    </font>
    <font>
      <sz val="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Arial"/>
      <family val="2"/>
    </font>
    <font>
      <sz val="10"/>
      <color rgb="FF000000"/>
      <name val="宋体"/>
      <family val="0"/>
    </font>
    <font>
      <sz val="9"/>
      <color theme="1"/>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8">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30" fillId="4"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2" borderId="0" applyNumberFormat="0" applyBorder="0" applyAlignment="0" applyProtection="0"/>
    <xf numFmtId="0" fontId="30"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6"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0" fillId="0" borderId="0">
      <alignment/>
      <protection/>
    </xf>
    <xf numFmtId="0" fontId="0" fillId="0" borderId="0">
      <alignment vertical="center"/>
      <protection/>
    </xf>
    <xf numFmtId="0" fontId="30" fillId="0" borderId="0" applyProtection="0">
      <alignment vertical="center"/>
    </xf>
    <xf numFmtId="0" fontId="31" fillId="0" borderId="0">
      <alignment/>
      <protection/>
    </xf>
    <xf numFmtId="0" fontId="0" fillId="0" borderId="0">
      <alignment vertical="center"/>
      <protection/>
    </xf>
    <xf numFmtId="0" fontId="0" fillId="0" borderId="0">
      <alignment vertical="center"/>
      <protection/>
    </xf>
    <xf numFmtId="0" fontId="3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protection/>
    </xf>
    <xf numFmtId="0" fontId="0" fillId="0" borderId="0">
      <alignment vertical="center"/>
      <protection/>
    </xf>
    <xf numFmtId="0" fontId="0" fillId="0" borderId="0">
      <alignment vertical="center"/>
      <protection/>
    </xf>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vertical="center"/>
      <protection/>
    </xf>
    <xf numFmtId="0" fontId="31" fillId="0" borderId="0">
      <alignment/>
      <protection/>
    </xf>
  </cellStyleXfs>
  <cellXfs count="70">
    <xf numFmtId="0" fontId="0" fillId="0" borderId="0" xfId="0" applyAlignment="1">
      <alignment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xf>
    <xf numFmtId="177"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lignment horizontal="left" vertical="center" wrapText="1"/>
    </xf>
    <xf numFmtId="177" fontId="5" fillId="0" borderId="0"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pplyAlignment="1">
      <alignment horizontal="left" vertical="center"/>
    </xf>
    <xf numFmtId="177" fontId="4" fillId="0" borderId="0" xfId="0" applyNumberFormat="1" applyFont="1" applyFill="1" applyAlignment="1">
      <alignment vertical="center"/>
    </xf>
    <xf numFmtId="176"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18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left" vertical="center" wrapText="1"/>
    </xf>
    <xf numFmtId="179" fontId="2" fillId="0" borderId="9" xfId="0" applyNumberFormat="1" applyFont="1" applyFill="1" applyBorder="1" applyAlignment="1">
      <alignment horizontal="center" vertical="center" wrapText="1"/>
    </xf>
    <xf numFmtId="179" fontId="6"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left" vertical="center" wrapText="1"/>
    </xf>
    <xf numFmtId="177" fontId="8" fillId="0" borderId="0"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9" fontId="4"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6" fontId="4" fillId="0" borderId="0" xfId="0" applyNumberFormat="1" applyFont="1" applyFill="1" applyAlignment="1">
      <alignment vertical="center"/>
    </xf>
    <xf numFmtId="177" fontId="6" fillId="0" borderId="13" xfId="0" applyNumberFormat="1" applyFont="1" applyFill="1" applyBorder="1" applyAlignment="1">
      <alignment horizontal="center" vertical="center" wrapText="1"/>
    </xf>
    <xf numFmtId="177" fontId="6" fillId="0" borderId="14" xfId="0" applyNumberFormat="1" applyFont="1" applyFill="1" applyBorder="1" applyAlignment="1">
      <alignment horizontal="center" vertical="center" wrapText="1"/>
    </xf>
    <xf numFmtId="177" fontId="6" fillId="0" borderId="15" xfId="0" applyNumberFormat="1" applyFont="1" applyFill="1" applyBorder="1" applyAlignment="1">
      <alignment horizontal="center" vertical="center" wrapText="1"/>
    </xf>
    <xf numFmtId="177" fontId="6" fillId="0" borderId="16"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shrinkToFit="1"/>
    </xf>
    <xf numFmtId="0" fontId="32" fillId="0" borderId="9" xfId="0" applyFont="1" applyFill="1" applyBorder="1" applyAlignment="1">
      <alignment horizontal="center" vertical="center"/>
    </xf>
    <xf numFmtId="181" fontId="7" fillId="0" borderId="9" xfId="0" applyNumberFormat="1" applyFont="1" applyFill="1" applyBorder="1" applyAlignment="1">
      <alignment horizontal="center" vertical="center" wrapText="1" shrinkToFit="1"/>
    </xf>
    <xf numFmtId="181" fontId="2" fillId="0" borderId="9" xfId="0" applyNumberFormat="1" applyFont="1" applyFill="1" applyBorder="1" applyAlignment="1">
      <alignment horizontal="center" vertical="center" wrapText="1" shrinkToFit="1"/>
    </xf>
    <xf numFmtId="0" fontId="10"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179" fontId="2" fillId="19"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xf>
    <xf numFmtId="0" fontId="33" fillId="19" borderId="9" xfId="0" applyFont="1" applyFill="1" applyBorder="1" applyAlignment="1">
      <alignment horizontal="center" vertical="center" wrapText="1"/>
    </xf>
    <xf numFmtId="0" fontId="2" fillId="0" borderId="17" xfId="0" applyFont="1" applyFill="1" applyBorder="1" applyAlignment="1">
      <alignment horizontal="center" vertical="center"/>
    </xf>
    <xf numFmtId="181" fontId="2" fillId="0" borderId="9" xfId="0" applyNumberFormat="1" applyFont="1" applyFill="1" applyBorder="1" applyAlignment="1">
      <alignment horizontal="center" vertical="center"/>
    </xf>
    <xf numFmtId="181" fontId="6" fillId="0" borderId="9" xfId="0" applyNumberFormat="1" applyFont="1" applyFill="1" applyBorder="1" applyAlignment="1">
      <alignment horizontal="center" vertical="center"/>
    </xf>
    <xf numFmtId="176" fontId="4" fillId="0" borderId="0" xfId="0" applyNumberFormat="1"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179" fontId="11" fillId="0" borderId="9" xfId="0" applyNumberFormat="1" applyFont="1" applyFill="1" applyBorder="1" applyAlignment="1">
      <alignment vertical="center" wrapText="1"/>
    </xf>
    <xf numFmtId="179" fontId="2" fillId="0" borderId="9" xfId="0" applyNumberFormat="1" applyFont="1" applyFill="1" applyBorder="1" applyAlignment="1">
      <alignment vertical="center" wrapText="1"/>
    </xf>
    <xf numFmtId="179" fontId="11" fillId="0" borderId="9" xfId="0" applyNumberFormat="1" applyFont="1" applyFill="1" applyBorder="1" applyAlignment="1">
      <alignment horizontal="center" vertical="center" wrapText="1"/>
    </xf>
    <xf numFmtId="181" fontId="2" fillId="0" borderId="9" xfId="0" applyNumberFormat="1" applyFont="1" applyFill="1" applyBorder="1" applyAlignment="1">
      <alignment horizontal="center" vertical="center" wrapText="1"/>
    </xf>
  </cellXfs>
  <cellStyles count="7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_2018年核桃提质增效项目" xfId="63"/>
    <cellStyle name="常规 6" xfId="64"/>
    <cellStyle name="常规 10_2016年计划减贫人员花名小贾" xfId="65"/>
    <cellStyle name="常规 90" xfId="66"/>
    <cellStyle name="常规 2 2 2" xfId="67"/>
    <cellStyle name="常规 2 2 3" xfId="68"/>
    <cellStyle name="常规 3 2" xfId="69"/>
    <cellStyle name="常规 2 2" xfId="70"/>
    <cellStyle name="常规 2 3" xfId="71"/>
    <cellStyle name="常规 10 2 2" xfId="72"/>
    <cellStyle name="常规 10 13" xfId="73"/>
    <cellStyle name="常规 103" xfId="74"/>
    <cellStyle name="常规 2" xfId="75"/>
    <cellStyle name="常规 2 4" xfId="76"/>
    <cellStyle name="常规 29" xfId="77"/>
    <cellStyle name="常规 3" xfId="78"/>
    <cellStyle name="常规 4" xfId="79"/>
    <cellStyle name="常规 6 2" xfId="80"/>
    <cellStyle name="常规 6 3" xfId="81"/>
    <cellStyle name="常规 82" xfId="82"/>
    <cellStyle name="常规 92" xfId="83"/>
    <cellStyle name="常规 87" xfId="84"/>
    <cellStyle name="常规 88" xfId="85"/>
    <cellStyle name="常规 89" xfId="86"/>
    <cellStyle name="常规 9" xfId="87"/>
    <cellStyle name="常规 91"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V17"/>
  <sheetViews>
    <sheetView tabSelected="1" zoomScaleSheetLayoutView="100" workbookViewId="0" topLeftCell="A1">
      <pane ySplit="5" topLeftCell="A6" activePane="bottomLeft" state="frozen"/>
      <selection pane="bottomLeft" activeCell="G7" sqref="G7"/>
    </sheetView>
  </sheetViews>
  <sheetFormatPr defaultColWidth="9.00390625" defaultRowHeight="14.25"/>
  <cols>
    <col min="1" max="1" width="2.50390625" style="4" customWidth="1"/>
    <col min="2" max="3" width="5.125" style="4" customWidth="1"/>
    <col min="4" max="4" width="6.875" style="5" customWidth="1"/>
    <col min="5" max="5" width="3.875" style="4" customWidth="1"/>
    <col min="6" max="6" width="16.375" style="5" customWidth="1"/>
    <col min="7" max="7" width="43.25390625" style="6" customWidth="1"/>
    <col min="8" max="8" width="8.125" style="7" customWidth="1"/>
    <col min="9" max="9" width="7.75390625" style="7" customWidth="1"/>
    <col min="10" max="10" width="7.375" style="8" customWidth="1"/>
    <col min="11" max="11" width="7.50390625" style="8" customWidth="1"/>
    <col min="12" max="12" width="5.75390625" style="8" customWidth="1"/>
    <col min="13" max="13" width="7.75390625" style="8" customWidth="1"/>
    <col min="14" max="14" width="6.50390625" style="4" customWidth="1"/>
    <col min="15" max="15" width="6.625" style="4" customWidth="1"/>
    <col min="16" max="17" width="5.75390625" style="4" customWidth="1"/>
    <col min="18" max="18" width="4.00390625" style="4" customWidth="1"/>
    <col min="19" max="19" width="4.875" style="4" customWidth="1"/>
    <col min="20" max="20" width="3.625" style="6" customWidth="1"/>
    <col min="21" max="21" width="4.625" style="6" customWidth="1"/>
    <col min="22" max="22" width="5.125" style="6" customWidth="1"/>
    <col min="23" max="23" width="4.50390625" style="6" customWidth="1"/>
    <col min="24" max="16384" width="9.00390625" style="9" customWidth="1"/>
  </cols>
  <sheetData>
    <row r="1" spans="1:23" ht="27">
      <c r="A1" s="10" t="s">
        <v>0</v>
      </c>
      <c r="B1" s="10"/>
      <c r="C1" s="10"/>
      <c r="D1" s="11"/>
      <c r="E1" s="10"/>
      <c r="F1" s="11"/>
      <c r="G1" s="12"/>
      <c r="H1" s="13"/>
      <c r="I1" s="13"/>
      <c r="J1" s="39"/>
      <c r="K1" s="39"/>
      <c r="L1" s="39"/>
      <c r="M1" s="39"/>
      <c r="N1" s="10"/>
      <c r="O1" s="10"/>
      <c r="P1" s="10"/>
      <c r="Q1" s="10"/>
      <c r="R1" s="10"/>
      <c r="S1" s="10"/>
      <c r="T1" s="12"/>
      <c r="U1" s="12"/>
      <c r="V1" s="12"/>
      <c r="W1" s="12"/>
    </row>
    <row r="2" spans="1:23" ht="11.25">
      <c r="A2" s="14" t="s">
        <v>1</v>
      </c>
      <c r="B2" s="14"/>
      <c r="C2" s="14"/>
      <c r="D2" s="14"/>
      <c r="E2" s="14"/>
      <c r="F2" s="15" t="s">
        <v>2</v>
      </c>
      <c r="G2" s="14" t="s">
        <v>3</v>
      </c>
      <c r="H2" s="16" t="s">
        <v>4</v>
      </c>
      <c r="I2" s="40">
        <v>13577066083</v>
      </c>
      <c r="J2" s="40"/>
      <c r="K2" s="41"/>
      <c r="L2" s="41"/>
      <c r="M2" s="41"/>
      <c r="N2" s="42"/>
      <c r="O2" s="42" t="s">
        <v>5</v>
      </c>
      <c r="P2" s="42"/>
      <c r="Q2" s="42"/>
      <c r="R2" s="42"/>
      <c r="S2" s="42"/>
      <c r="T2" s="60"/>
      <c r="U2" s="60"/>
      <c r="V2" s="60"/>
      <c r="W2" s="60"/>
    </row>
    <row r="3" spans="1:230" s="1" customFormat="1" ht="11.25">
      <c r="A3" s="17" t="s">
        <v>6</v>
      </c>
      <c r="B3" s="17" t="s">
        <v>7</v>
      </c>
      <c r="C3" s="17" t="s">
        <v>8</v>
      </c>
      <c r="D3" s="17" t="s">
        <v>9</v>
      </c>
      <c r="E3" s="17" t="s">
        <v>10</v>
      </c>
      <c r="F3" s="17" t="s">
        <v>11</v>
      </c>
      <c r="G3" s="17" t="s">
        <v>12</v>
      </c>
      <c r="H3" s="18" t="s">
        <v>13</v>
      </c>
      <c r="I3" s="43"/>
      <c r="J3" s="43"/>
      <c r="K3" s="43"/>
      <c r="L3" s="43"/>
      <c r="M3" s="44"/>
      <c r="N3" s="20" t="s">
        <v>14</v>
      </c>
      <c r="O3" s="20"/>
      <c r="P3" s="20"/>
      <c r="Q3" s="20"/>
      <c r="R3" s="20"/>
      <c r="S3" s="20"/>
      <c r="T3" s="61" t="s">
        <v>15</v>
      </c>
      <c r="U3" s="61"/>
      <c r="V3" s="61"/>
      <c r="W3" s="62" t="s">
        <v>16</v>
      </c>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row>
    <row r="4" spans="1:230" s="1" customFormat="1" ht="11.25">
      <c r="A4" s="17"/>
      <c r="B4" s="17"/>
      <c r="C4" s="17"/>
      <c r="D4" s="17"/>
      <c r="E4" s="17"/>
      <c r="F4" s="17"/>
      <c r="G4" s="17"/>
      <c r="H4" s="19"/>
      <c r="I4" s="45"/>
      <c r="J4" s="45"/>
      <c r="K4" s="45"/>
      <c r="L4" s="45"/>
      <c r="M4" s="46"/>
      <c r="N4" s="20" t="s">
        <v>17</v>
      </c>
      <c r="O4" s="20"/>
      <c r="P4" s="20" t="s">
        <v>18</v>
      </c>
      <c r="Q4" s="20"/>
      <c r="R4" s="20" t="s">
        <v>19</v>
      </c>
      <c r="S4" s="20"/>
      <c r="T4" s="61"/>
      <c r="U4" s="61"/>
      <c r="V4" s="61"/>
      <c r="W4" s="62"/>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row>
    <row r="5" spans="1:230" s="1" customFormat="1" ht="45">
      <c r="A5" s="17"/>
      <c r="B5" s="17"/>
      <c r="C5" s="17"/>
      <c r="D5" s="17"/>
      <c r="E5" s="17"/>
      <c r="F5" s="17"/>
      <c r="G5" s="17"/>
      <c r="H5" s="20" t="s">
        <v>20</v>
      </c>
      <c r="I5" s="20" t="s">
        <v>21</v>
      </c>
      <c r="J5" s="47" t="s">
        <v>22</v>
      </c>
      <c r="K5" s="47" t="s">
        <v>23</v>
      </c>
      <c r="L5" s="47" t="s">
        <v>24</v>
      </c>
      <c r="M5" s="47" t="s">
        <v>25</v>
      </c>
      <c r="N5" s="20" t="s">
        <v>26</v>
      </c>
      <c r="O5" s="20" t="s">
        <v>27</v>
      </c>
      <c r="P5" s="20" t="s">
        <v>26</v>
      </c>
      <c r="Q5" s="62" t="s">
        <v>27</v>
      </c>
      <c r="R5" s="20" t="s">
        <v>26</v>
      </c>
      <c r="S5" s="62" t="s">
        <v>27</v>
      </c>
      <c r="T5" s="63" t="s">
        <v>28</v>
      </c>
      <c r="U5" s="64" t="s">
        <v>29</v>
      </c>
      <c r="V5" s="65" t="s">
        <v>30</v>
      </c>
      <c r="W5" s="62"/>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row>
    <row r="6" spans="1:23" s="2" customFormat="1" ht="81" customHeight="1">
      <c r="A6" s="21">
        <v>1</v>
      </c>
      <c r="B6" s="22" t="s">
        <v>31</v>
      </c>
      <c r="C6" s="22" t="s">
        <v>32</v>
      </c>
      <c r="D6" s="22" t="s">
        <v>33</v>
      </c>
      <c r="E6" s="22" t="s">
        <v>34</v>
      </c>
      <c r="F6" s="23" t="s">
        <v>35</v>
      </c>
      <c r="G6" s="23" t="s">
        <v>36</v>
      </c>
      <c r="H6" s="24">
        <f aca="true" t="shared" si="0" ref="H6:H13">I6+J6+K6+L6+M6</f>
        <v>1102.92</v>
      </c>
      <c r="I6" s="48">
        <v>300</v>
      </c>
      <c r="J6" s="24"/>
      <c r="K6" s="24">
        <v>802.92</v>
      </c>
      <c r="L6" s="24"/>
      <c r="M6" s="24"/>
      <c r="N6" s="49">
        <v>4339</v>
      </c>
      <c r="O6" s="49">
        <v>17453</v>
      </c>
      <c r="P6" s="50">
        <v>647</v>
      </c>
      <c r="Q6" s="50">
        <v>2191</v>
      </c>
      <c r="R6" s="50">
        <v>108</v>
      </c>
      <c r="S6" s="50">
        <v>323</v>
      </c>
      <c r="T6" s="66" t="s">
        <v>37</v>
      </c>
      <c r="U6" s="66" t="s">
        <v>38</v>
      </c>
      <c r="V6" s="66" t="s">
        <v>39</v>
      </c>
      <c r="W6" s="67"/>
    </row>
    <row r="7" spans="1:23" s="2" customFormat="1" ht="178.5" customHeight="1">
      <c r="A7" s="21">
        <v>2</v>
      </c>
      <c r="B7" s="22" t="s">
        <v>40</v>
      </c>
      <c r="C7" s="22" t="s">
        <v>41</v>
      </c>
      <c r="D7" s="22"/>
      <c r="E7" s="22" t="s">
        <v>42</v>
      </c>
      <c r="F7" s="23" t="s">
        <v>43</v>
      </c>
      <c r="G7" s="23" t="s">
        <v>44</v>
      </c>
      <c r="H7" s="24">
        <f t="shared" si="0"/>
        <v>350.63</v>
      </c>
      <c r="I7" s="48">
        <v>350.63</v>
      </c>
      <c r="J7" s="24"/>
      <c r="K7" s="24"/>
      <c r="L7" s="24"/>
      <c r="M7" s="24"/>
      <c r="N7" s="51">
        <v>1012</v>
      </c>
      <c r="O7" s="51">
        <v>4076</v>
      </c>
      <c r="P7" s="51">
        <v>245</v>
      </c>
      <c r="Q7" s="51">
        <v>1014</v>
      </c>
      <c r="R7" s="51">
        <v>52</v>
      </c>
      <c r="S7" s="51">
        <v>162</v>
      </c>
      <c r="T7" s="66" t="s">
        <v>37</v>
      </c>
      <c r="U7" s="66" t="s">
        <v>45</v>
      </c>
      <c r="V7" s="66" t="s">
        <v>46</v>
      </c>
      <c r="W7" s="66"/>
    </row>
    <row r="8" spans="1:23" s="2" customFormat="1" ht="111" customHeight="1">
      <c r="A8" s="21">
        <v>3</v>
      </c>
      <c r="B8" s="22" t="s">
        <v>47</v>
      </c>
      <c r="C8" s="22" t="s">
        <v>48</v>
      </c>
      <c r="D8" s="22"/>
      <c r="E8" s="25" t="s">
        <v>34</v>
      </c>
      <c r="F8" s="23" t="s">
        <v>49</v>
      </c>
      <c r="G8" s="23" t="s">
        <v>50</v>
      </c>
      <c r="H8" s="24">
        <f t="shared" si="0"/>
        <v>527.97</v>
      </c>
      <c r="I8" s="48">
        <v>227.97</v>
      </c>
      <c r="J8" s="24"/>
      <c r="K8" s="24">
        <v>300</v>
      </c>
      <c r="L8" s="24"/>
      <c r="M8" s="24"/>
      <c r="N8" s="49">
        <v>263</v>
      </c>
      <c r="O8" s="49">
        <v>1064</v>
      </c>
      <c r="P8" s="51">
        <v>14</v>
      </c>
      <c r="Q8" s="51">
        <v>42</v>
      </c>
      <c r="R8" s="51">
        <v>12</v>
      </c>
      <c r="S8" s="51">
        <v>40</v>
      </c>
      <c r="T8" s="66" t="s">
        <v>37</v>
      </c>
      <c r="U8" s="66" t="s">
        <v>38</v>
      </c>
      <c r="V8" s="66" t="s">
        <v>39</v>
      </c>
      <c r="W8" s="67"/>
    </row>
    <row r="9" spans="1:23" s="2" customFormat="1" ht="96" customHeight="1">
      <c r="A9" s="21">
        <v>4</v>
      </c>
      <c r="B9" s="26" t="s">
        <v>51</v>
      </c>
      <c r="C9" s="23" t="s">
        <v>52</v>
      </c>
      <c r="D9" s="23" t="s">
        <v>52</v>
      </c>
      <c r="E9" s="27" t="s">
        <v>42</v>
      </c>
      <c r="F9" s="28" t="s">
        <v>53</v>
      </c>
      <c r="G9" s="23" t="s">
        <v>54</v>
      </c>
      <c r="H9" s="24">
        <f t="shared" si="0"/>
        <v>126.03</v>
      </c>
      <c r="I9" s="24">
        <f>126.03-J9</f>
        <v>126.03</v>
      </c>
      <c r="J9" s="24"/>
      <c r="K9" s="24"/>
      <c r="L9" s="24"/>
      <c r="M9" s="24"/>
      <c r="N9" s="52">
        <v>697</v>
      </c>
      <c r="O9" s="52">
        <v>2285</v>
      </c>
      <c r="P9" s="53">
        <v>186</v>
      </c>
      <c r="Q9" s="52">
        <v>753</v>
      </c>
      <c r="R9" s="51">
        <v>27</v>
      </c>
      <c r="S9" s="51">
        <v>108</v>
      </c>
      <c r="T9" s="66" t="s">
        <v>37</v>
      </c>
      <c r="U9" s="66" t="s">
        <v>45</v>
      </c>
      <c r="V9" s="66" t="s">
        <v>46</v>
      </c>
      <c r="W9" s="67"/>
    </row>
    <row r="10" spans="1:23" s="2" customFormat="1" ht="48.75" customHeight="1">
      <c r="A10" s="21">
        <v>5</v>
      </c>
      <c r="B10" s="22" t="s">
        <v>55</v>
      </c>
      <c r="C10" s="22" t="s">
        <v>56</v>
      </c>
      <c r="D10" s="22"/>
      <c r="E10" s="27" t="s">
        <v>42</v>
      </c>
      <c r="F10" s="29" t="s">
        <v>57</v>
      </c>
      <c r="G10" s="23" t="s">
        <v>58</v>
      </c>
      <c r="H10" s="24">
        <f t="shared" si="0"/>
        <v>650</v>
      </c>
      <c r="I10" s="48">
        <v>350</v>
      </c>
      <c r="J10" s="24"/>
      <c r="K10" s="24">
        <v>300</v>
      </c>
      <c r="L10" s="24"/>
      <c r="M10" s="24"/>
      <c r="N10" s="51">
        <v>2474</v>
      </c>
      <c r="O10" s="51">
        <v>9275</v>
      </c>
      <c r="P10" s="51">
        <v>172</v>
      </c>
      <c r="Q10" s="51">
        <v>638</v>
      </c>
      <c r="R10" s="51">
        <v>36</v>
      </c>
      <c r="S10" s="51">
        <v>99</v>
      </c>
      <c r="T10" s="66" t="s">
        <v>37</v>
      </c>
      <c r="U10" s="66" t="s">
        <v>38</v>
      </c>
      <c r="V10" s="66" t="s">
        <v>39</v>
      </c>
      <c r="W10" s="67"/>
    </row>
    <row r="11" spans="1:23" s="2" customFormat="1" ht="72" customHeight="1">
      <c r="A11" s="21">
        <v>6</v>
      </c>
      <c r="B11" s="22" t="s">
        <v>55</v>
      </c>
      <c r="C11" s="22" t="s">
        <v>59</v>
      </c>
      <c r="D11" s="22"/>
      <c r="E11" s="27" t="s">
        <v>42</v>
      </c>
      <c r="F11" s="23" t="s">
        <v>60</v>
      </c>
      <c r="G11" s="23" t="s">
        <v>61</v>
      </c>
      <c r="H11" s="24">
        <f t="shared" si="0"/>
        <v>850.2</v>
      </c>
      <c r="I11" s="48">
        <v>350</v>
      </c>
      <c r="J11" s="24"/>
      <c r="K11" s="24">
        <v>500.2</v>
      </c>
      <c r="L11" s="24"/>
      <c r="M11" s="24"/>
      <c r="N11" s="32">
        <v>4912</v>
      </c>
      <c r="O11" s="32">
        <v>17102</v>
      </c>
      <c r="P11" s="54">
        <v>538</v>
      </c>
      <c r="Q11" s="54">
        <v>1853</v>
      </c>
      <c r="R11" s="54">
        <v>123</v>
      </c>
      <c r="S11" s="54">
        <v>325</v>
      </c>
      <c r="T11" s="66" t="s">
        <v>37</v>
      </c>
      <c r="U11" s="66" t="s">
        <v>62</v>
      </c>
      <c r="V11" s="66" t="s">
        <v>62</v>
      </c>
      <c r="W11" s="67"/>
    </row>
    <row r="12" spans="1:23" s="2" customFormat="1" ht="135" customHeight="1">
      <c r="A12" s="21">
        <v>7</v>
      </c>
      <c r="B12" s="26" t="s">
        <v>63</v>
      </c>
      <c r="C12" s="30" t="s">
        <v>64</v>
      </c>
      <c r="D12" s="30"/>
      <c r="E12" s="27" t="s">
        <v>42</v>
      </c>
      <c r="F12" s="31" t="s">
        <v>65</v>
      </c>
      <c r="G12" s="23" t="s">
        <v>66</v>
      </c>
      <c r="H12" s="24">
        <f t="shared" si="0"/>
        <v>312.94</v>
      </c>
      <c r="I12" s="55">
        <v>290</v>
      </c>
      <c r="J12" s="24"/>
      <c r="K12" s="24"/>
      <c r="L12" s="24">
        <v>22.94</v>
      </c>
      <c r="M12" s="24"/>
      <c r="N12" s="56">
        <v>928</v>
      </c>
      <c r="O12" s="56">
        <v>3550</v>
      </c>
      <c r="P12" s="57">
        <v>521</v>
      </c>
      <c r="Q12" s="57">
        <v>1987</v>
      </c>
      <c r="R12" s="51">
        <v>54</v>
      </c>
      <c r="S12" s="51">
        <v>133</v>
      </c>
      <c r="T12" s="66" t="s">
        <v>37</v>
      </c>
      <c r="U12" s="66" t="s">
        <v>38</v>
      </c>
      <c r="V12" s="66" t="s">
        <v>67</v>
      </c>
      <c r="W12" s="32"/>
    </row>
    <row r="13" spans="1:23" s="2" customFormat="1" ht="102" customHeight="1">
      <c r="A13" s="21">
        <v>8</v>
      </c>
      <c r="B13" s="26" t="s">
        <v>68</v>
      </c>
      <c r="C13" s="26"/>
      <c r="D13" s="26"/>
      <c r="E13" s="26"/>
      <c r="F13" s="23" t="s">
        <v>69</v>
      </c>
      <c r="G13" s="23" t="s">
        <v>70</v>
      </c>
      <c r="H13" s="24">
        <f t="shared" si="0"/>
        <v>534.97</v>
      </c>
      <c r="I13" s="24">
        <v>534.97</v>
      </c>
      <c r="J13" s="26"/>
      <c r="K13" s="26"/>
      <c r="L13" s="26"/>
      <c r="M13" s="26"/>
      <c r="N13" s="26">
        <v>2897</v>
      </c>
      <c r="O13" s="26">
        <v>10135</v>
      </c>
      <c r="P13" s="26">
        <v>2897</v>
      </c>
      <c r="Q13" s="26">
        <v>10135</v>
      </c>
      <c r="R13" s="51"/>
      <c r="S13" s="51"/>
      <c r="T13" s="68" t="s">
        <v>37</v>
      </c>
      <c r="U13" s="68" t="s">
        <v>71</v>
      </c>
      <c r="V13" s="68" t="s">
        <v>72</v>
      </c>
      <c r="W13" s="32"/>
    </row>
    <row r="14" spans="1:23" s="2" customFormat="1" ht="30" customHeight="1">
      <c r="A14" s="32"/>
      <c r="B14" s="26"/>
      <c r="C14" s="26"/>
      <c r="D14" s="26"/>
      <c r="E14" s="26"/>
      <c r="F14" s="23"/>
      <c r="G14" s="23"/>
      <c r="H14" s="24"/>
      <c r="I14" s="48"/>
      <c r="J14" s="24"/>
      <c r="K14" s="24"/>
      <c r="L14" s="24"/>
      <c r="M14" s="24"/>
      <c r="N14" s="58"/>
      <c r="O14" s="58"/>
      <c r="P14" s="58"/>
      <c r="Q14" s="69"/>
      <c r="R14" s="69"/>
      <c r="S14" s="69"/>
      <c r="T14" s="32"/>
      <c r="U14" s="32"/>
      <c r="V14" s="32"/>
      <c r="W14" s="32"/>
    </row>
    <row r="15" spans="1:23" ht="30" customHeight="1">
      <c r="A15" s="33" t="s">
        <v>73</v>
      </c>
      <c r="B15" s="33"/>
      <c r="C15" s="33"/>
      <c r="D15" s="33"/>
      <c r="E15" s="33"/>
      <c r="F15" s="33"/>
      <c r="G15" s="33"/>
      <c r="H15" s="34">
        <f aca="true" t="shared" si="1" ref="H15:M15">SUM(H6:H14)</f>
        <v>4455.66</v>
      </c>
      <c r="I15" s="34">
        <f t="shared" si="1"/>
        <v>2529.6000000000004</v>
      </c>
      <c r="J15" s="34">
        <f t="shared" si="1"/>
        <v>0</v>
      </c>
      <c r="K15" s="34">
        <f t="shared" si="1"/>
        <v>1903.1200000000001</v>
      </c>
      <c r="L15" s="34">
        <f t="shared" si="1"/>
        <v>22.94</v>
      </c>
      <c r="M15" s="34">
        <f t="shared" si="1"/>
        <v>0</v>
      </c>
      <c r="N15" s="59">
        <f aca="true" t="shared" si="2" ref="N15:S15">SUM(N6:N14)</f>
        <v>17522</v>
      </c>
      <c r="O15" s="59">
        <f t="shared" si="2"/>
        <v>64940</v>
      </c>
      <c r="P15" s="59">
        <f t="shared" si="2"/>
        <v>5220</v>
      </c>
      <c r="Q15" s="59">
        <f t="shared" si="2"/>
        <v>18613</v>
      </c>
      <c r="R15" s="59">
        <f t="shared" si="2"/>
        <v>412</v>
      </c>
      <c r="S15" s="59">
        <f t="shared" si="2"/>
        <v>1190</v>
      </c>
      <c r="T15" s="28"/>
      <c r="U15" s="28"/>
      <c r="V15" s="28"/>
      <c r="W15" s="28"/>
    </row>
    <row r="16" ht="30.75" customHeight="1"/>
    <row r="17" spans="1:23" s="3" customFormat="1" ht="36" customHeight="1">
      <c r="A17" s="35"/>
      <c r="B17" s="35"/>
      <c r="C17" s="35"/>
      <c r="D17" s="36"/>
      <c r="E17" s="35"/>
      <c r="F17" s="36"/>
      <c r="G17" s="37"/>
      <c r="H17" s="38"/>
      <c r="I17" s="35"/>
      <c r="J17" s="35"/>
      <c r="K17" s="38"/>
      <c r="L17" s="38"/>
      <c r="M17" s="38"/>
      <c r="N17" s="35"/>
      <c r="O17" s="35"/>
      <c r="P17" s="35"/>
      <c r="Q17" s="35"/>
      <c r="R17" s="35"/>
      <c r="S17" s="35"/>
      <c r="T17" s="37"/>
      <c r="U17" s="37"/>
      <c r="V17" s="37"/>
      <c r="W17" s="37"/>
    </row>
  </sheetData>
  <sheetProtection password="DD00" sheet="1" objects="1" selectLockedCells="1" selectUnlockedCells="1"/>
  <autoFilter ref="A5:IV13"/>
  <mergeCells count="18">
    <mergeCell ref="A1:T1"/>
    <mergeCell ref="A2:D2"/>
    <mergeCell ref="I2:J2"/>
    <mergeCell ref="N3:S3"/>
    <mergeCell ref="N4:O4"/>
    <mergeCell ref="P4:Q4"/>
    <mergeCell ref="R4:S4"/>
    <mergeCell ref="A15:G15"/>
    <mergeCell ref="A3:A5"/>
    <mergeCell ref="B3:B5"/>
    <mergeCell ref="C3:C5"/>
    <mergeCell ref="D3:D5"/>
    <mergeCell ref="E3:E5"/>
    <mergeCell ref="F3:F5"/>
    <mergeCell ref="G3:G5"/>
    <mergeCell ref="W3:W5"/>
    <mergeCell ref="H3:M4"/>
    <mergeCell ref="T3:V4"/>
  </mergeCells>
  <printOptions horizontalCentered="1" verticalCentered="1"/>
  <pageMargins left="0.2361111111111111" right="0.2361111111111111" top="0.3145833333333333" bottom="0.3145833333333333" header="0" footer="0"/>
  <pageSetup fitToWidth="0" fitToHeight="1" horizontalDpi="600" verticalDpi="600" orientation="landscape" paperSize="9" scale="4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光环</cp:lastModifiedBy>
  <dcterms:created xsi:type="dcterms:W3CDTF">2016-09-03T11:25:32Z</dcterms:created>
  <dcterms:modified xsi:type="dcterms:W3CDTF">2024-03-14T08:17:10Z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2052-12.1.0.16388</vt:lpwstr>
  </property>
  <property fmtid="{D5CDD505-2E9C-101B-9397-08002B2CF9AE}" pid="5" name="I">
    <vt:lpwstr>7BF9A0224EF349F18C9F2BCBD901AB92</vt:lpwstr>
  </property>
</Properties>
</file>